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2120" windowHeight="4395" tabRatio="850" activeTab="0"/>
  </bookViews>
  <sheets>
    <sheet name="Motion Ratio" sheetId="1" r:id="rId1"/>
    <sheet name="Springs" sheetId="2" r:id="rId2"/>
    <sheet name="Shock Rates" sheetId="3" r:id="rId3"/>
    <sheet name="Shock Dimensions" sheetId="4" r:id="rId4"/>
  </sheets>
  <definedNames/>
  <calcPr fullCalcOnLoad="1"/>
</workbook>
</file>

<file path=xl/comments1.xml><?xml version="1.0" encoding="utf-8"?>
<comments xmlns="http://schemas.openxmlformats.org/spreadsheetml/2006/main">
  <authors>
    <author>Alison Hine</author>
  </authors>
  <commentList>
    <comment ref="E16" authorId="0">
      <text>
        <r>
          <rPr>
            <b/>
            <sz val="8"/>
            <rFont val="Tahoma"/>
            <family val="0"/>
          </rPr>
          <t>Note the discrepency between the motion ratio calculated from arm dimensions, and the motion ratio measured at the stub axle.</t>
        </r>
      </text>
    </comment>
    <comment ref="G9" authorId="0">
      <text>
        <r>
          <rPr>
            <b/>
            <sz val="8"/>
            <rFont val="Tahoma"/>
            <family val="0"/>
          </rPr>
          <t>Motion ratio determines wheel rate at a given spring rate.
Front and rear wheel rates calculated from arm lengths appear reasonable. 
Remember that the stock live axle FFR car has 200 or 250 pound springs, yielding a wheel rate of 200 or 250 pounds.</t>
        </r>
      </text>
    </comment>
    <comment ref="G17" authorId="0">
      <text>
        <r>
          <rPr>
            <b/>
            <sz val="8"/>
            <rFont val="Tahoma"/>
            <family val="0"/>
          </rPr>
          <t>Wheel rates calculated from measurements at stub axles show that both wheel rates in the IRS car are actually much too soft.</t>
        </r>
      </text>
    </comment>
    <comment ref="E17" authorId="0">
      <text>
        <r>
          <rPr>
            <b/>
            <sz val="8"/>
            <rFont val="Tahoma"/>
            <family val="0"/>
          </rPr>
          <t>Motion ratio is installation ratio squared.</t>
        </r>
      </text>
    </comment>
  </commentList>
</comments>
</file>

<file path=xl/comments2.xml><?xml version="1.0" encoding="utf-8"?>
<comments xmlns="http://schemas.openxmlformats.org/spreadsheetml/2006/main">
  <authors>
    <author>Alison Hine</author>
  </authors>
  <commentList>
    <comment ref="E7" authorId="0">
      <text>
        <r>
          <rPr>
            <b/>
            <sz val="8"/>
            <rFont val="Tahoma"/>
            <family val="0"/>
          </rPr>
          <t xml:space="preserve">Wheel rate is spring rate multiplied by motion ratio.
</t>
        </r>
      </text>
    </comment>
    <comment ref="C9" authorId="0">
      <text>
        <r>
          <rPr>
            <b/>
            <sz val="8"/>
            <rFont val="Tahoma"/>
            <family val="0"/>
          </rPr>
          <t>800 lb springs yield front wheel rate to balance that of rear.
Car rides better, handles better, with less understeer and more stable handling..</t>
        </r>
      </text>
    </comment>
    <comment ref="E9" authorId="0">
      <text>
        <r>
          <rPr>
            <b/>
            <sz val="8"/>
            <rFont val="Tahoma"/>
            <family val="0"/>
          </rPr>
          <t xml:space="preserve">650 lb rear springs give wheel rate about the same as live rear axle.
</t>
        </r>
      </text>
    </comment>
  </commentList>
</comments>
</file>

<file path=xl/sharedStrings.xml><?xml version="1.0" encoding="utf-8"?>
<sst xmlns="http://schemas.openxmlformats.org/spreadsheetml/2006/main" count="99" uniqueCount="61">
  <si>
    <t>Ratio</t>
  </si>
  <si>
    <t>Front</t>
  </si>
  <si>
    <t>Overall</t>
  </si>
  <si>
    <t>Rear</t>
  </si>
  <si>
    <t>Rate</t>
  </si>
  <si>
    <t>Wheel</t>
  </si>
  <si>
    <t>Spring</t>
  </si>
  <si>
    <t>Motion</t>
  </si>
  <si>
    <t>Length</t>
  </si>
  <si>
    <t>Cobra Spring Rates</t>
  </si>
  <si>
    <t>Stroke</t>
  </si>
  <si>
    <t>Collapsed length</t>
  </si>
  <si>
    <t>Extended length</t>
  </si>
  <si>
    <t>Damping</t>
  </si>
  <si>
    <t>ASB-546B</t>
  </si>
  <si>
    <t>Digit</t>
  </si>
  <si>
    <t>Valving</t>
  </si>
  <si>
    <t>46 means custom valve; 4 is bump, 6 is rebound</t>
  </si>
  <si>
    <t>Diameter</t>
  </si>
  <si>
    <t>210 / 315</t>
  </si>
  <si>
    <t>IRS</t>
  </si>
  <si>
    <t>inches</t>
  </si>
  <si>
    <t>stock FFR</t>
  </si>
  <si>
    <t>Installation</t>
  </si>
  <si>
    <t>Control Arm</t>
  </si>
  <si>
    <t>Lower</t>
  </si>
  <si>
    <t>to Lower</t>
  </si>
  <si>
    <t>Bump</t>
  </si>
  <si>
    <t>Damping Rate at Wheel</t>
  </si>
  <si>
    <t>Measured</t>
  </si>
  <si>
    <t>Inboard</t>
  </si>
  <si>
    <t>Pivot</t>
  </si>
  <si>
    <t>Spg Mount</t>
  </si>
  <si>
    <t>spring</t>
  </si>
  <si>
    <t>Rebound</t>
  </si>
  <si>
    <t>Damping Rate at Shaft</t>
  </si>
  <si>
    <t>FFR stock</t>
  </si>
  <si>
    <t>ASB-557B</t>
  </si>
  <si>
    <t>Stock FFR</t>
  </si>
  <si>
    <t>AC-579B</t>
  </si>
  <si>
    <t>Shock Rates</t>
  </si>
  <si>
    <t>codes</t>
  </si>
  <si>
    <t>Shock dimensions</t>
  </si>
  <si>
    <t>Pro Shock Model</t>
  </si>
  <si>
    <t>second and third digits are bump and rebound</t>
  </si>
  <si>
    <t>Doug Arnao recommended</t>
  </si>
  <si>
    <t>FFR Cobra Motion Ratios</t>
  </si>
  <si>
    <t>Calculated</t>
  </si>
  <si>
    <t>street-only front upgrade</t>
  </si>
  <si>
    <t>Wheel rate</t>
  </si>
  <si>
    <t>with 450 lb</t>
  </si>
  <si>
    <t>Pro Shocks part no.</t>
  </si>
  <si>
    <t>Doug Arnao's Bilsteins</t>
  </si>
  <si>
    <t>call Doug</t>
  </si>
  <si>
    <t>Pro Shocks damping rate information is from http://www.proshocks.com</t>
  </si>
  <si>
    <t>Custom valved Bilstein shocks available from Doug Arnao at Vehicle Craft, http://www.vehiclecraft.com/ or 973-366-6577</t>
  </si>
  <si>
    <t>Pro Shocks damping units are pounds at 25 inches/sec</t>
  </si>
  <si>
    <t>Pro Shocks part numbers: first digit is stroke; 5 means 5" stroke</t>
  </si>
  <si>
    <t>Suggested Pro Shocks for street</t>
  </si>
  <si>
    <t>Motion ratios calculated from arm dimensions (the easy way):</t>
  </si>
  <si>
    <t>Motion ratios measured at the stub axle (the reliable way):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</si>
</sst>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0000"/>
    <numFmt numFmtId="166" formatCode="0.000000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  <numFmt numFmtId="175" formatCode="_(* #,##0.0_);_(* \(#,##0.0\);_(* &quot;-&quot;??_);_(@_)"/>
    <numFmt numFmtId="176" formatCode="_(* #,##0_);_(* \(#,##0\);_(* &quot;-&quot;??_);_(@_)"/>
    <numFmt numFmtId="177" formatCode="0.E+00"/>
    <numFmt numFmtId="178" formatCode="0.0E+00"/>
    <numFmt numFmtId="179" formatCode="&quot;$&quot;#,##0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4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6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1" fillId="0" borderId="5" xfId="0" applyFont="1" applyBorder="1" applyAlignment="1">
      <alignment horizontal="right"/>
    </xf>
    <xf numFmtId="0" fontId="4" fillId="0" borderId="8" xfId="0" applyFont="1" applyBorder="1" applyAlignment="1">
      <alignment/>
    </xf>
    <xf numFmtId="1" fontId="4" fillId="0" borderId="3" xfId="0" applyNumberFormat="1" applyFont="1" applyBorder="1" applyAlignment="1">
      <alignment horizontal="right"/>
    </xf>
    <xf numFmtId="1" fontId="4" fillId="0" borderId="3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9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1" fillId="0" borderId="7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3" fillId="0" borderId="11" xfId="0" applyFont="1" applyBorder="1" applyAlignment="1">
      <alignment/>
    </xf>
    <xf numFmtId="171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selection activeCell="D26" sqref="D26"/>
    </sheetView>
  </sheetViews>
  <sheetFormatPr defaultColWidth="9.140625" defaultRowHeight="12.75"/>
  <cols>
    <col min="2" max="2" width="11.8515625" style="0" bestFit="1" customWidth="1"/>
    <col min="3" max="3" width="10.7109375" style="0" bestFit="1" customWidth="1"/>
    <col min="4" max="4" width="11.00390625" style="0" bestFit="1" customWidth="1"/>
    <col min="7" max="7" width="11.00390625" style="0" bestFit="1" customWidth="1"/>
  </cols>
  <sheetData>
    <row r="1" ht="15.75">
      <c r="A1" s="5" t="s">
        <v>46</v>
      </c>
    </row>
    <row r="2" s="4" customFormat="1" ht="12.75">
      <c r="A2" s="1"/>
    </row>
    <row r="3" spans="1:5" ht="12.75">
      <c r="A3" s="22" t="s">
        <v>59</v>
      </c>
      <c r="B3" s="41"/>
      <c r="C3" s="41"/>
      <c r="D3" s="41"/>
      <c r="E3" s="41"/>
    </row>
    <row r="4" spans="1:5" ht="12.75">
      <c r="A4" s="45"/>
      <c r="B4" s="45" t="s">
        <v>25</v>
      </c>
      <c r="C4" s="45" t="s">
        <v>30</v>
      </c>
      <c r="D4" s="45"/>
      <c r="E4" s="45"/>
    </row>
    <row r="5" spans="1:7" ht="12.75">
      <c r="A5" s="45"/>
      <c r="B5" s="45" t="s">
        <v>24</v>
      </c>
      <c r="C5" s="45" t="s">
        <v>31</v>
      </c>
      <c r="D5" s="45" t="s">
        <v>47</v>
      </c>
      <c r="E5" s="45"/>
      <c r="G5" s="45" t="s">
        <v>49</v>
      </c>
    </row>
    <row r="6" spans="1:7" ht="12.75">
      <c r="A6" s="45"/>
      <c r="B6" s="45" t="s">
        <v>8</v>
      </c>
      <c r="C6" s="45" t="s">
        <v>26</v>
      </c>
      <c r="D6" s="45" t="s">
        <v>23</v>
      </c>
      <c r="E6" s="45" t="s">
        <v>7</v>
      </c>
      <c r="G6" s="45" t="s">
        <v>50</v>
      </c>
    </row>
    <row r="7" spans="1:7" ht="12.75">
      <c r="A7" s="45"/>
      <c r="B7" s="45" t="s">
        <v>2</v>
      </c>
      <c r="C7" s="45" t="s">
        <v>32</v>
      </c>
      <c r="D7" s="45" t="s">
        <v>0</v>
      </c>
      <c r="E7" s="45" t="s">
        <v>0</v>
      </c>
      <c r="G7" s="45" t="s">
        <v>33</v>
      </c>
    </row>
    <row r="8" spans="1:7" ht="12.75">
      <c r="A8" s="45" t="s">
        <v>1</v>
      </c>
      <c r="B8" s="41">
        <v>12.625</v>
      </c>
      <c r="C8" s="41">
        <v>8.625</v>
      </c>
      <c r="D8" s="75">
        <f>(C8/B8)</f>
        <v>0.6831683168316832</v>
      </c>
      <c r="E8" s="75">
        <f>D8*D8</f>
        <v>0.4667189491226351</v>
      </c>
      <c r="G8" s="39">
        <f>450*E8</f>
        <v>210.0235271051858</v>
      </c>
    </row>
    <row r="9" spans="1:7" ht="12.75">
      <c r="A9" s="45" t="s">
        <v>3</v>
      </c>
      <c r="B9" s="41">
        <v>16.5</v>
      </c>
      <c r="C9" s="41">
        <v>11</v>
      </c>
      <c r="D9" s="75">
        <f>(C9/B9)</f>
        <v>0.6666666666666666</v>
      </c>
      <c r="E9" s="75">
        <f>D9*D9</f>
        <v>0.4444444444444444</v>
      </c>
      <c r="G9" s="39">
        <f>450*E9</f>
        <v>200</v>
      </c>
    </row>
    <row r="10" spans="1:5" ht="12.75">
      <c r="A10" s="41"/>
      <c r="B10" s="37" t="s">
        <v>21</v>
      </c>
      <c r="C10" s="37" t="s">
        <v>21</v>
      </c>
      <c r="D10" s="41"/>
      <c r="E10" s="41"/>
    </row>
    <row r="11" spans="2:4" ht="12.75">
      <c r="B11" s="12"/>
      <c r="C11" s="12"/>
      <c r="D11" s="11"/>
    </row>
    <row r="12" ht="12.75">
      <c r="A12" s="22" t="s">
        <v>60</v>
      </c>
    </row>
    <row r="13" spans="1:7" ht="12.75">
      <c r="A13" s="45"/>
      <c r="B13" s="45"/>
      <c r="C13" s="45"/>
      <c r="D13" s="45" t="s">
        <v>29</v>
      </c>
      <c r="E13" s="45"/>
      <c r="G13" s="45" t="s">
        <v>49</v>
      </c>
    </row>
    <row r="14" spans="1:7" ht="12.75">
      <c r="A14" s="15"/>
      <c r="B14" s="45"/>
      <c r="C14" s="45"/>
      <c r="D14" s="45" t="s">
        <v>23</v>
      </c>
      <c r="E14" s="45" t="s">
        <v>7</v>
      </c>
      <c r="G14" s="45" t="s">
        <v>50</v>
      </c>
    </row>
    <row r="15" spans="1:7" ht="12.75">
      <c r="A15" s="45"/>
      <c r="B15" s="45"/>
      <c r="C15" s="45"/>
      <c r="D15" s="45" t="s">
        <v>0</v>
      </c>
      <c r="E15" s="45" t="s">
        <v>0</v>
      </c>
      <c r="G15" s="45" t="s">
        <v>33</v>
      </c>
    </row>
    <row r="16" spans="1:7" ht="12.75">
      <c r="A16" s="45"/>
      <c r="B16" s="15"/>
      <c r="C16" s="45" t="s">
        <v>1</v>
      </c>
      <c r="D16" s="74">
        <v>0.5625</v>
      </c>
      <c r="E16" s="75">
        <f>D16*D16</f>
        <v>0.31640625</v>
      </c>
      <c r="G16" s="39">
        <f>450*E16</f>
        <v>142.3828125</v>
      </c>
    </row>
    <row r="17" spans="1:7" ht="12.75">
      <c r="A17" s="45"/>
      <c r="B17" s="15"/>
      <c r="C17" s="45" t="s">
        <v>3</v>
      </c>
      <c r="D17" s="74">
        <v>0.5625</v>
      </c>
      <c r="E17" s="75">
        <f>D17*D17</f>
        <v>0.31640625</v>
      </c>
      <c r="G17" s="39">
        <f>450*E17</f>
        <v>142.3828125</v>
      </c>
    </row>
    <row r="18" spans="1:5" ht="12.75">
      <c r="A18" s="15"/>
      <c r="B18" s="37"/>
      <c r="C18" s="37"/>
      <c r="D18" s="41"/>
      <c r="E18" s="15"/>
    </row>
    <row r="19" spans="1:5" ht="12.75">
      <c r="A19" s="15"/>
      <c r="B19" s="15"/>
      <c r="C19" s="15"/>
      <c r="D19" s="15"/>
      <c r="E19" s="15"/>
    </row>
    <row r="21" ht="12.75">
      <c r="E21" s="2"/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E17" sqref="E17"/>
    </sheetView>
  </sheetViews>
  <sheetFormatPr defaultColWidth="9.140625" defaultRowHeight="12.75"/>
  <cols>
    <col min="1" max="1" width="26.57421875" style="0" customWidth="1"/>
    <col min="2" max="2" width="7.7109375" style="0" customWidth="1"/>
    <col min="3" max="3" width="8.00390625" style="0" customWidth="1"/>
    <col min="4" max="4" width="7.7109375" style="0" customWidth="1"/>
    <col min="5" max="5" width="8.00390625" style="0" customWidth="1"/>
  </cols>
  <sheetData>
    <row r="1" ht="15.75">
      <c r="A1" s="5" t="s">
        <v>9</v>
      </c>
    </row>
    <row r="2" ht="15.75">
      <c r="A2" s="5"/>
    </row>
    <row r="3" spans="1:5" s="1" customFormat="1" ht="12.75">
      <c r="A3" s="28"/>
      <c r="B3" s="6" t="s">
        <v>1</v>
      </c>
      <c r="C3" s="65"/>
      <c r="D3" s="6" t="s">
        <v>3</v>
      </c>
      <c r="E3" s="65"/>
    </row>
    <row r="4" spans="1:5" s="2" customFormat="1" ht="12.75">
      <c r="A4" s="7"/>
      <c r="B4" s="30" t="s">
        <v>6</v>
      </c>
      <c r="C4" s="31" t="s">
        <v>5</v>
      </c>
      <c r="D4" s="30" t="s">
        <v>6</v>
      </c>
      <c r="E4" s="31" t="s">
        <v>5</v>
      </c>
    </row>
    <row r="5" spans="1:5" s="21" customFormat="1" ht="12.75">
      <c r="A5" s="18"/>
      <c r="B5" s="50" t="s">
        <v>4</v>
      </c>
      <c r="C5" s="47" t="s">
        <v>4</v>
      </c>
      <c r="D5" s="50" t="s">
        <v>4</v>
      </c>
      <c r="E5" s="47" t="s">
        <v>4</v>
      </c>
    </row>
    <row r="6" spans="1:5" s="21" customFormat="1" ht="12.75">
      <c r="A6" s="69"/>
      <c r="B6" s="64"/>
      <c r="C6" s="65"/>
      <c r="D6" s="66"/>
      <c r="E6" s="65"/>
    </row>
    <row r="7" spans="1:5" ht="12.75">
      <c r="A7" s="72" t="s">
        <v>22</v>
      </c>
      <c r="B7" s="32">
        <v>450</v>
      </c>
      <c r="C7" s="40">
        <f>B7*'Motion Ratio'!$E$16</f>
        <v>142.3828125</v>
      </c>
      <c r="D7" s="48">
        <v>450</v>
      </c>
      <c r="E7" s="40">
        <f>D7*'Motion Ratio'!$E$17</f>
        <v>142.3828125</v>
      </c>
    </row>
    <row r="8" spans="1:5" ht="12.75">
      <c r="A8" s="72"/>
      <c r="B8" s="32"/>
      <c r="C8" s="40"/>
      <c r="D8" s="48"/>
      <c r="E8" s="40"/>
    </row>
    <row r="9" spans="1:5" ht="12.75">
      <c r="A9" s="73" t="s">
        <v>48</v>
      </c>
      <c r="B9" s="57">
        <v>800</v>
      </c>
      <c r="C9" s="40">
        <f>B9*'Motion Ratio'!$E$16</f>
        <v>253.125</v>
      </c>
      <c r="D9" s="68">
        <v>650</v>
      </c>
      <c r="E9" s="40">
        <f>D9*'Motion Ratio'!$E$17</f>
        <v>205.6640625</v>
      </c>
    </row>
    <row r="10" spans="1:5" ht="12.75">
      <c r="A10" s="73"/>
      <c r="B10" s="57"/>
      <c r="C10" s="40"/>
      <c r="D10" s="67"/>
      <c r="E10" s="40"/>
    </row>
    <row r="11" spans="1:5" s="3" customFormat="1" ht="12.75">
      <c r="A11" s="73" t="s">
        <v>45</v>
      </c>
      <c r="B11" s="57">
        <v>1100</v>
      </c>
      <c r="C11" s="40">
        <f>B11*'Motion Ratio'!$E$16</f>
        <v>348.046875</v>
      </c>
      <c r="D11" s="68">
        <v>1000</v>
      </c>
      <c r="E11" s="40">
        <f>D11*'Motion Ratio'!$E$17</f>
        <v>316.40625</v>
      </c>
    </row>
    <row r="12" spans="1:5" s="3" customFormat="1" ht="12.75">
      <c r="A12" s="70"/>
      <c r="B12" s="61"/>
      <c r="C12" s="63"/>
      <c r="D12" s="20"/>
      <c r="E12" s="62"/>
    </row>
    <row r="13" spans="1:5" ht="12.75">
      <c r="A13" s="4"/>
      <c r="B13" s="4"/>
      <c r="C13" s="13"/>
      <c r="D13" s="4"/>
      <c r="E13" s="14"/>
    </row>
    <row r="14" spans="1:5" ht="12.75">
      <c r="A14" s="4"/>
      <c r="B14" s="10"/>
      <c r="C14" s="13"/>
      <c r="D14" s="10"/>
      <c r="E14" s="14"/>
    </row>
  </sheetData>
  <printOptions/>
  <pageMargins left="0.75" right="0.75" top="1" bottom="1" header="0.5" footer="0.5"/>
  <pageSetup horizontalDpi="300" verticalDpi="3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A12" sqref="A12"/>
    </sheetView>
  </sheetViews>
  <sheetFormatPr defaultColWidth="9.140625" defaultRowHeight="12.75"/>
  <cols>
    <col min="1" max="1" width="30.57421875" style="0" customWidth="1"/>
    <col min="2" max="2" width="11.140625" style="0" customWidth="1"/>
    <col min="4" max="4" width="9.7109375" style="0" bestFit="1" customWidth="1"/>
  </cols>
  <sheetData>
    <row r="1" ht="15.75">
      <c r="A1" s="5" t="s">
        <v>40</v>
      </c>
    </row>
    <row r="2" ht="12.75">
      <c r="A2" s="19" t="s">
        <v>20</v>
      </c>
    </row>
    <row r="3" spans="3:5" ht="12.75">
      <c r="C3" s="3"/>
      <c r="E3" s="3"/>
    </row>
    <row r="4" spans="1:9" ht="12.75">
      <c r="A4" s="17"/>
      <c r="B4" s="6" t="s">
        <v>35</v>
      </c>
      <c r="C4" s="60"/>
      <c r="D4" s="25"/>
      <c r="E4" s="52"/>
      <c r="F4" s="27" t="s">
        <v>28</v>
      </c>
      <c r="G4" s="25"/>
      <c r="H4" s="25"/>
      <c r="I4" s="26"/>
    </row>
    <row r="5" spans="1:9" ht="12.75">
      <c r="A5" s="28"/>
      <c r="B5" s="71" t="s">
        <v>1</v>
      </c>
      <c r="C5" s="17"/>
      <c r="D5" s="24" t="s">
        <v>3</v>
      </c>
      <c r="E5" s="17"/>
      <c r="F5" s="24" t="s">
        <v>1</v>
      </c>
      <c r="G5" s="17"/>
      <c r="H5" s="24" t="s">
        <v>3</v>
      </c>
      <c r="I5" s="31"/>
    </row>
    <row r="6" spans="1:9" ht="12.75">
      <c r="A6" s="29"/>
      <c r="B6" s="50" t="s">
        <v>27</v>
      </c>
      <c r="C6" s="47" t="s">
        <v>34</v>
      </c>
      <c r="D6" s="46" t="s">
        <v>27</v>
      </c>
      <c r="E6" s="47" t="s">
        <v>34</v>
      </c>
      <c r="F6" s="46" t="s">
        <v>27</v>
      </c>
      <c r="G6" s="47" t="s">
        <v>34</v>
      </c>
      <c r="H6" s="46" t="s">
        <v>27</v>
      </c>
      <c r="I6" s="47" t="s">
        <v>34</v>
      </c>
    </row>
    <row r="7" spans="1:9" ht="12.75">
      <c r="A7" s="17"/>
      <c r="B7" s="53"/>
      <c r="C7" s="49"/>
      <c r="D7" s="15"/>
      <c r="E7" s="49"/>
      <c r="F7" s="54"/>
      <c r="G7" s="55"/>
      <c r="H7" s="37"/>
      <c r="I7" s="38"/>
    </row>
    <row r="8" spans="1:9" ht="12.75">
      <c r="A8" s="28" t="s">
        <v>38</v>
      </c>
      <c r="B8" s="32">
        <v>210</v>
      </c>
      <c r="C8" s="33">
        <v>315</v>
      </c>
      <c r="D8" s="15">
        <v>210</v>
      </c>
      <c r="E8" s="33">
        <v>315</v>
      </c>
      <c r="F8" s="56">
        <f>B8*'Motion Ratio'!$E$16</f>
        <v>66.4453125</v>
      </c>
      <c r="G8" s="40">
        <f>C8*'Motion Ratio'!$E$16</f>
        <v>99.66796875</v>
      </c>
      <c r="H8" s="39">
        <f>D8*'Motion Ratio'!$E$17</f>
        <v>66.4453125</v>
      </c>
      <c r="I8" s="40">
        <f>E8*'Motion Ratio'!$E$17</f>
        <v>99.66796875</v>
      </c>
    </row>
    <row r="9" spans="1:9" ht="12.75">
      <c r="A9" s="28" t="s">
        <v>51</v>
      </c>
      <c r="B9" s="32" t="s">
        <v>14</v>
      </c>
      <c r="C9" s="33"/>
      <c r="D9" s="48" t="s">
        <v>14</v>
      </c>
      <c r="E9" s="8"/>
      <c r="F9" s="57"/>
      <c r="G9" s="42"/>
      <c r="H9" s="41"/>
      <c r="I9" s="42"/>
    </row>
    <row r="10" spans="1:9" ht="12.75">
      <c r="A10" s="8"/>
      <c r="B10" s="32"/>
      <c r="C10" s="33"/>
      <c r="D10" s="48"/>
      <c r="E10" s="33"/>
      <c r="F10" s="32"/>
      <c r="G10" s="33"/>
      <c r="H10" s="15"/>
      <c r="I10" s="33"/>
    </row>
    <row r="11" spans="1:9" ht="12.75">
      <c r="A11" s="28" t="s">
        <v>58</v>
      </c>
      <c r="B11" s="32">
        <v>370</v>
      </c>
      <c r="C11" s="33">
        <v>600</v>
      </c>
      <c r="D11" s="48">
        <v>260</v>
      </c>
      <c r="E11" s="33">
        <v>370</v>
      </c>
      <c r="F11" s="56">
        <f>B11*'Motion Ratio'!$E$16</f>
        <v>117.0703125</v>
      </c>
      <c r="G11" s="40">
        <f>C11*'Motion Ratio'!$E$16</f>
        <v>189.84375</v>
      </c>
      <c r="H11" s="39">
        <f>D11*'Motion Ratio'!$E$17</f>
        <v>82.265625</v>
      </c>
      <c r="I11" s="40">
        <f>E11*'Motion Ratio'!$E$17</f>
        <v>117.0703125</v>
      </c>
    </row>
    <row r="12" spans="1:9" ht="12.75">
      <c r="A12" s="28" t="s">
        <v>51</v>
      </c>
      <c r="B12" s="32" t="s">
        <v>39</v>
      </c>
      <c r="C12" s="33"/>
      <c r="D12" s="48" t="s">
        <v>37</v>
      </c>
      <c r="E12" s="8"/>
      <c r="F12" s="57"/>
      <c r="G12" s="42"/>
      <c r="H12" s="41"/>
      <c r="I12" s="42"/>
    </row>
    <row r="13" spans="1:9" ht="12.75">
      <c r="A13" s="28"/>
      <c r="B13" s="32"/>
      <c r="C13" s="33"/>
      <c r="D13" s="48"/>
      <c r="E13" s="8"/>
      <c r="F13" s="57"/>
      <c r="G13" s="42"/>
      <c r="H13" s="41"/>
      <c r="I13" s="42"/>
    </row>
    <row r="14" spans="1:9" ht="12.75">
      <c r="A14" s="28" t="s">
        <v>52</v>
      </c>
      <c r="B14" s="32" t="s">
        <v>53</v>
      </c>
      <c r="C14" s="33"/>
      <c r="D14" s="32" t="s">
        <v>53</v>
      </c>
      <c r="E14" s="8"/>
      <c r="F14" s="57"/>
      <c r="G14" s="42"/>
      <c r="H14" s="41"/>
      <c r="I14" s="42"/>
    </row>
    <row r="15" spans="1:9" ht="12.75">
      <c r="A15" s="9"/>
      <c r="B15" s="34"/>
      <c r="C15" s="35"/>
      <c r="D15" s="36"/>
      <c r="E15" s="35"/>
      <c r="F15" s="58"/>
      <c r="G15" s="44"/>
      <c r="H15" s="43"/>
      <c r="I15" s="44"/>
    </row>
    <row r="17" spans="1:9" ht="12.75">
      <c r="A17" t="s">
        <v>54</v>
      </c>
      <c r="B17" s="21"/>
      <c r="C17" s="21"/>
      <c r="D17" s="21"/>
      <c r="E17" s="21"/>
      <c r="F17" s="21"/>
      <c r="G17" s="21"/>
      <c r="H17" s="21"/>
      <c r="I17" s="21"/>
    </row>
    <row r="18" spans="1:9" ht="12.75">
      <c r="A18" t="s">
        <v>55</v>
      </c>
      <c r="B18" s="21"/>
      <c r="C18" s="21"/>
      <c r="D18" s="21"/>
      <c r="E18" s="21"/>
      <c r="F18" s="21"/>
      <c r="G18" s="21"/>
      <c r="H18" s="21"/>
      <c r="I18" s="21"/>
    </row>
    <row r="20" ht="12.75">
      <c r="A20" s="16" t="s">
        <v>56</v>
      </c>
    </row>
    <row r="21" ht="12.75">
      <c r="A21" s="16" t="s">
        <v>57</v>
      </c>
    </row>
    <row r="22" ht="12.75">
      <c r="A22" s="16" t="s">
        <v>44</v>
      </c>
    </row>
    <row r="23" ht="12.75">
      <c r="A23" t="s">
        <v>17</v>
      </c>
    </row>
    <row r="24" ht="12.75">
      <c r="A24" s="16"/>
    </row>
    <row r="25" spans="1:3" ht="12.75">
      <c r="A25" s="1"/>
      <c r="B25" s="51" t="s">
        <v>16</v>
      </c>
      <c r="C25" s="52" t="s">
        <v>41</v>
      </c>
    </row>
    <row r="26" spans="1:3" ht="12.75">
      <c r="A26" s="1"/>
      <c r="B26" s="50" t="s">
        <v>15</v>
      </c>
      <c r="C26" s="47" t="s">
        <v>4</v>
      </c>
    </row>
    <row r="27" spans="1:3" ht="12.75">
      <c r="A27" s="1"/>
      <c r="B27" s="32">
        <v>9</v>
      </c>
      <c r="C27" s="33">
        <v>600</v>
      </c>
    </row>
    <row r="28" spans="1:3" ht="12.75">
      <c r="A28" s="1"/>
      <c r="B28" s="32">
        <v>8</v>
      </c>
      <c r="C28" s="33">
        <v>480</v>
      </c>
    </row>
    <row r="29" spans="1:3" ht="12.75">
      <c r="A29" s="1"/>
      <c r="B29" s="32">
        <v>7</v>
      </c>
      <c r="C29" s="33">
        <v>370</v>
      </c>
    </row>
    <row r="30" spans="1:3" ht="12.75">
      <c r="A30" s="1"/>
      <c r="B30" s="32">
        <v>6</v>
      </c>
      <c r="C30" s="33">
        <v>315</v>
      </c>
    </row>
    <row r="31" spans="1:3" ht="12.75">
      <c r="A31" s="1"/>
      <c r="B31" s="32">
        <v>5</v>
      </c>
      <c r="C31" s="33">
        <v>260</v>
      </c>
    </row>
    <row r="32" spans="1:3" ht="12.75">
      <c r="A32" s="1"/>
      <c r="B32" s="32">
        <v>4</v>
      </c>
      <c r="C32" s="33">
        <v>210</v>
      </c>
    </row>
    <row r="33" spans="1:3" ht="12.75">
      <c r="A33" s="1"/>
      <c r="B33" s="32">
        <v>3</v>
      </c>
      <c r="C33" s="33">
        <v>155</v>
      </c>
    </row>
    <row r="34" spans="1:3" ht="12.75">
      <c r="A34" s="1"/>
      <c r="B34" s="32">
        <v>2</v>
      </c>
      <c r="C34" s="33">
        <v>125</v>
      </c>
    </row>
    <row r="35" spans="1:3" ht="12.75">
      <c r="A35" s="1"/>
      <c r="B35" s="34">
        <v>1</v>
      </c>
      <c r="C35" s="35">
        <v>100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pane ySplit="2" topLeftCell="BM3" activePane="bottomLeft" state="frozen"/>
      <selection pane="topLeft" activeCell="A1" sqref="A1"/>
      <selection pane="bottomLeft" activeCell="J5" sqref="J5"/>
    </sheetView>
  </sheetViews>
  <sheetFormatPr defaultColWidth="9.140625" defaultRowHeight="12.75"/>
  <cols>
    <col min="1" max="1" width="20.00390625" style="19" customWidth="1"/>
    <col min="2" max="2" width="10.140625" style="3" customWidth="1"/>
    <col min="3" max="3" width="9.7109375" style="3" bestFit="1" customWidth="1"/>
    <col min="4" max="4" width="8.00390625" style="3" customWidth="1"/>
    <col min="5" max="5" width="8.421875" style="3" customWidth="1"/>
    <col min="6" max="6" width="14.28125" style="3" customWidth="1"/>
    <col min="7" max="16384" width="9.140625" style="3" customWidth="1"/>
  </cols>
  <sheetData>
    <row r="1" ht="15.75">
      <c r="A1" s="23" t="s">
        <v>42</v>
      </c>
    </row>
    <row r="2" spans="1:3" s="16" customFormat="1" ht="12.75">
      <c r="A2" s="19"/>
      <c r="C2" s="21" t="s">
        <v>20</v>
      </c>
    </row>
    <row r="3" spans="1:3" ht="12.75">
      <c r="A3" s="19" t="s">
        <v>36</v>
      </c>
      <c r="B3" s="21" t="s">
        <v>1</v>
      </c>
      <c r="C3" s="21" t="s">
        <v>3</v>
      </c>
    </row>
    <row r="4" spans="1:3" ht="12.75">
      <c r="A4" s="19" t="s">
        <v>43</v>
      </c>
      <c r="B4" s="59" t="s">
        <v>14</v>
      </c>
      <c r="C4" s="59" t="s">
        <v>14</v>
      </c>
    </row>
    <row r="5" spans="1:3" ht="12.75">
      <c r="A5" s="19" t="s">
        <v>10</v>
      </c>
      <c r="B5" s="3">
        <v>5</v>
      </c>
      <c r="C5" s="3">
        <v>5</v>
      </c>
    </row>
    <row r="6" spans="1:3" ht="12.75">
      <c r="A6" s="19" t="s">
        <v>11</v>
      </c>
      <c r="B6" s="3">
        <v>10.65</v>
      </c>
      <c r="C6" s="3">
        <v>10.65</v>
      </c>
    </row>
    <row r="7" spans="1:3" ht="12.75">
      <c r="A7" s="19" t="s">
        <v>12</v>
      </c>
      <c r="B7" s="3">
        <v>15.65</v>
      </c>
      <c r="C7" s="3">
        <v>15.65</v>
      </c>
    </row>
    <row r="8" spans="1:3" ht="12.75">
      <c r="A8" s="19" t="s">
        <v>13</v>
      </c>
      <c r="B8" s="59" t="s">
        <v>19</v>
      </c>
      <c r="C8" s="59" t="s">
        <v>19</v>
      </c>
    </row>
    <row r="9" spans="1:3" ht="12.75">
      <c r="A9" s="19" t="s">
        <v>18</v>
      </c>
      <c r="B9" s="3">
        <v>1.63</v>
      </c>
      <c r="C9" s="3">
        <v>1.63</v>
      </c>
    </row>
    <row r="12" ht="12.75">
      <c r="A12" s="3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Alison Hine</dc:creator>
  <cp:keywords/>
  <dc:description/>
  <cp:lastModifiedBy>Alison Hine</cp:lastModifiedBy>
  <dcterms:created xsi:type="dcterms:W3CDTF">2001-05-08T13:47:33Z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